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al Overview" sheetId="1" r:id="rId1"/>
    <sheet name="Exchange Sensitivity" sheetId="2" r:id="rId2"/>
    <sheet name="Sources &amp; Limit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<sst xmlns="http://schemas.openxmlformats.org/spreadsheetml/2006/main" count="84" uniqueCount="78">
  <si>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CAPITAL ONE–DISCOVER TRANSACTION MECHANICS</t>
  </si>
  <si>
    <t>Historical educational analysis | Announcement terms as of Feb. 16, 2024 | Completion status through May 18, 2025 | Prepared Jul. 28, 2026</t>
  </si>
  <si>
    <t>ANNOUNCEMENT TERMS</t>
  </si>
  <si>
    <t>Transaction value ($bn)</t>
  </si>
  <si>
    <t>Company-disclosed value for the all-stock transaction.</t>
  </si>
  <si>
    <t>Fixed exchange ratio</t>
  </si>
  <si>
    <t>Capital One shares per Discover share.</t>
  </si>
  <si>
    <t>Unaffected Discover close ($/share)</t>
  </si>
  <si>
    <t>Discover closing price on Feb. 16, 2024.</t>
  </si>
  <si>
    <t>Implied offer value ($/share)</t>
  </si>
  <si>
    <t>Company-disclosed implied value at announcement.</t>
  </si>
  <si>
    <t>Calculated premium</t>
  </si>
  <si>
    <t>Derived from disclosed implied offer value and unaffected price; rounds to the company-disclosed 26.6%.</t>
  </si>
  <si>
    <t>Implied Capital One reference price</t>
  </si>
  <si>
    <t>Mechanical back-solve from implied offer value ÷ fixed exchange ratio; not a current share price.</t>
  </si>
  <si>
    <t>Capital One pro forma ownership</t>
  </si>
  <si>
    <t>Approximate ownership at close stated at announcement.</t>
  </si>
  <si>
    <t>Discover pro forma ownership</t>
  </si>
  <si>
    <t>Ownership check</t>
  </si>
  <si>
    <t>Mechanical check only; percentages were disclosed as approximate.</t>
  </si>
  <si>
    <t>MANAGEMENT TARGETS DISCLOSED AT ANNOUNCEMENT</t>
  </si>
  <si>
    <t>2027 expense synergies ($bn)</t>
  </si>
  <si>
    <t>Management target; not an independently verified realized amount.</t>
  </si>
  <si>
    <t>2027 network synergies ($bn)</t>
  </si>
  <si>
    <t>Total 2027 synergies ($bn)</t>
  </si>
  <si>
    <t>Formula sum of disclosed expense and network synergy targets.</t>
  </si>
  <si>
    <t>Expense share of total synergies</t>
  </si>
  <si>
    <t>Mix calculation from management targets.</t>
  </si>
  <si>
    <t>Network share of total synergies</t>
  </si>
  <si>
    <t>2027 adjusted EPS accretion target</t>
  </si>
  <si>
    <t>Greater than 15%</t>
  </si>
  <si>
    <t>Forward-looking, adjusted non-GAAP management target.</t>
  </si>
  <si>
    <t>2027 ROIC target</t>
  </si>
  <si>
    <t>Forward-looking management target using the company-defined methodology.</t>
  </si>
  <si>
    <t>IRR target</t>
  </si>
  <si>
    <t>Greater than 20%</t>
  </si>
  <si>
    <t>Forward-looking management target; depends on terminal-value and integration assumptions.</t>
  </si>
  <si>
    <t>COMPLETION STATUS</t>
  </si>
  <si>
    <t>Transaction completed</t>
  </si>
  <si>
    <t>Capital One announced completion on May 18, 2025.</t>
  </si>
  <si>
    <t>BOUNDARY: This workbook reproduces disclosed terms and performs limited arithmetic only. It is not a merger model, fairness opinion, valuation recommendation, current-market-data product, audit of realized synergies, or investment advice. Forward-looking management targets are not treated as achieved results.</t>
  </si>
  <si>
    <t>FIXED-EXCHANGE-RATIO SENSITIVITY</t>
  </si>
  <si>
    <t>Illustrates how the implied Discover consideration changes with Capital One’s reference share price. It is a mechanics exercise—not a price forecast.</t>
  </si>
  <si>
    <t>COF reference-price change</t>
  </si>
  <si>
    <t>COF reference price</t>
  </si>
  <si>
    <t>Implied DFS consideration</t>
  </si>
  <si>
    <t>Premium / (discount) to $110.49</t>
  </si>
  <si>
    <t>Interpretation: A fixed exchange ratio transfers market-price risk between signing and closing. The sensitivity holds the exchange ratio and unaffected Discover price constant solely to illustrate the mechanics; it does not model collars, dividends, integration outcomes, regulatory conditions, or current prices.</t>
  </si>
  <si>
    <t>SOURCES, CUTOFFS &amp; LIMITATIONS</t>
  </si>
  <si>
    <t>Only official SEC-filed materials are used for transaction terms and completion status.</t>
  </si>
  <si>
    <t>Date</t>
  </si>
  <si>
    <t>Source</t>
  </si>
  <si>
    <t>Official URL</t>
  </si>
  <si>
    <t>Use / limitation</t>
  </si>
  <si>
    <t>Feb. 20, 2024</t>
  </si>
  <si>
    <t>Capital One Form 8-K, accession 0001193125-24-039233</t>
  </si>
  <si>
    <t>https://www.sec.gov/Archives/edgar/data/927628/000119312524039233/d772981d8k.htm</t>
  </si>
  <si>
    <t>Announcement filing and filed exhibit index.</t>
  </si>
  <si>
    <t>Filed media release, Exhibit 99.1</t>
  </si>
  <si>
    <t>https://www.sec.gov/Archives/edgar/data/927628/000119312524039233/d772981dex991.htm</t>
  </si>
  <si>
    <t>Deal value, exchange ratio, premium, ownership, synergy and return targets.</t>
  </si>
  <si>
    <t>Filed investor presentation, Exhibit 99.2</t>
  </si>
  <si>
    <t>https://www.sec.gov/Archives/edgar/data/927628/000119312524039233/d772981dex992.htm</t>
  </si>
  <si>
    <t>Announcement valuation, ownership and transaction-mechanics definitions.</t>
  </si>
  <si>
    <t>May 19, 2025</t>
  </si>
  <si>
    <t>Capital One Form 8-K, accession 0001193125-25-122059</t>
  </si>
  <si>
    <t>https://www.sec.gov/Archives/edgar/data/927628/000119312525122059/d934475d8k.htm</t>
  </si>
  <si>
    <t>Closing filing.</t>
  </si>
  <si>
    <t>May 18, 2025</t>
  </si>
  <si>
    <t>Filed completion release, Exhibit 99.1</t>
  </si>
  <si>
    <t>https://www.sec.gov/Archives/edgar/data/927628/000119312525122059/d934475dex991.htm</t>
  </si>
  <si>
    <t>Completion date and historical closing status.</t>
  </si>
  <si>
    <t>Data cutoff</t>
  </si>
  <si>
    <t>Completion status only; no post-close performance or current market data is analyzed.</t>
  </si>
  <si>
    <t>Prepared</t>
  </si>
  <si>
    <t>Jul. 28, 2026</t>
  </si>
  <si>
    <t>Portfolio preparation date, not a market-data update.</t>
  </si>
  <si>
    <t>LIMITATIONS: The $35.3B value, $139.86 implied value, 26.6% premium, ownership split and forward targets are company disclosures from the announcement materials. This workbook checks arithmetic and illustrates fixed-exchange-ratio sensitivity; it does not validate the fairness of consideration, reconstruct issued share counts, audit accounting marks, test realized synergies, or provide a current valuation. Company non-GAAP definitions and forward-looking assumptions remain attributable to Capital One.</t>
  </si>
</sst>
</file>

<file path=xl/styles.xml><?xml version="1.0" encoding="utf-8"?>
<styleSheet xmlns="http://schemas.openxmlformats.org/spreadsheetml/2006/main">
  <numFmts count="5">
    <numFmt numFmtId="164" formatCode="$0.0&quot;B&quot;"/>
    <numFmt numFmtId="165" formatCode="0.0000x"/>
    <numFmt numFmtId="166" formatCode="$0.00"/>
    <numFmt numFmtId="167" formatCode="0.0%"/>
    <numFmt numFmtId="168" formatCode="mmm d, yyyy"/>
  </numFmts>
  <fonts count="10">
    <font>
      <sz val="11"/>
      <color theme="1"/>
      <name val="Calibri"/>
      <family val="2"/>
      <scheme val="minor"/>
    </font>
    <font>
      <b/>
      <sz val="20"/>
      <color rgb="FFFFFFFF"/>
      <name val="Calibri"/>
      <family val="2"/>
      <scheme val="minor"/>
    </font>
    <font>
      <sz val="10"/>
      <color rgb="FFB8C8D1"/>
      <name val="Calibri"/>
      <family val="2"/>
      <scheme val="minor"/>
    </font>
    <font>
      <b/>
      <sz val="11"/>
      <color rgb="FF0B1720"/>
      <name val="Calibri"/>
      <family val="2"/>
      <scheme val="minor"/>
    </font>
    <font>
      <b/>
      <sz val="11"/>
      <color rgb="FF17242D"/>
      <name val="Calibri"/>
      <family val="2"/>
      <scheme val="minor"/>
    </font>
    <font>
      <sz val="11"/>
      <color rgb="FF17242D"/>
      <name val="Calibri"/>
      <family val="2"/>
      <scheme val="minor"/>
    </font>
    <font>
      <sz val="11"/>
      <color rgb="FF087A60"/>
      <name val="Calibri"/>
      <family val="2"/>
      <scheme val="minor"/>
    </font>
    <font>
      <sz val="11"/>
      <color rgb="FFB54A4A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B1720"/>
        <bgColor indexed="64"/>
      </patternFill>
    </fill>
    <fill>
      <patternFill patternType="solid">
        <fgColor rgb="FFCFEDE3"/>
        <bgColor indexed="64"/>
      </patternFill>
    </fill>
    <fill>
      <patternFill patternType="solid">
        <fgColor rgb="FFEEF3F5"/>
        <bgColor indexed="64"/>
      </patternFill>
    </fill>
    <fill>
      <patternFill patternType="solid">
        <fgColor rgb="FFF2FBF8"/>
        <bgColor indexed="64"/>
      </patternFill>
    </fill>
    <fill>
      <patternFill patternType="solid">
        <fgColor rgb="FFFCEFEF"/>
        <bgColor indexed="64"/>
      </patternFill>
    </fill>
  </fills>
  <borders count="5">
    <border>
      <left/>
      <right/>
      <top/>
      <bottom/>
      <diagonal/>
    </border>
    <border>
      <left style="thin">
        <color rgb="FFA7CFC2"/>
      </left>
      <right style="thin">
        <color rgb="FFA7CFC2"/>
      </right>
      <top style="thin">
        <color rgb="FFA7CFC2"/>
      </top>
      <bottom style="thin">
        <color rgb="FFA7CFC2"/>
      </bottom>
      <diagonal/>
    </border>
    <border>
      <left style="thin">
        <color rgb="FFD5DEE3"/>
      </left>
      <right style="thin">
        <color rgb="FFD5DEE3"/>
      </right>
      <top style="thin">
        <color rgb="FFD5DEE3"/>
      </top>
      <bottom style="thin">
        <color rgb="FFD5DEE3"/>
      </bottom>
      <diagonal/>
    </border>
    <border>
      <left style="thin">
        <color rgb="FFE5BDBD"/>
      </left>
      <right style="thin">
        <color rgb="FFE5BDBD"/>
      </right>
      <top style="thin">
        <color rgb="FFE5BDBD"/>
      </top>
      <bottom style="thin">
        <color rgb="FFE5BDBD"/>
      </bottom>
      <diagonal/>
    </border>
    <border>
      <left style="thin">
        <color rgb="FF0B1720"/>
      </left>
      <right style="thin">
        <color rgb="FF0B1720"/>
      </right>
      <top style="thin">
        <color rgb="FF0B1720"/>
      </top>
      <bottom style="thin">
        <color rgb="FF0B172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3" fillId="3" borderId="1" xfId="0" applyFont="1" applyFill="1" applyBorder="1"/>
    <xf numFmtId="0" fontId="4" fillId="4" borderId="2" xfId="0" applyFont="1" applyFill="1" applyBorder="1"/>
    <xf numFmtId="164" fontId="5" fillId="0" borderId="2" xfId="0" applyNumberFormat="1" applyFont="1" applyBorder="1"/>
    <xf numFmtId="0" fontId="5" fillId="0" borderId="2" xfId="0" applyFont="1" applyBorder="1" applyAlignment="1">
      <alignment vertical="center" wrapText="1"/>
    </xf>
    <xf numFmtId="165" fontId="5" fillId="0" borderId="2" xfId="0" applyNumberFormat="1" applyFont="1" applyBorder="1"/>
    <xf numFmtId="166" fontId="5" fillId="0" borderId="2" xfId="0" applyNumberFormat="1" applyFont="1" applyBorder="1"/>
    <xf numFmtId="167" fontId="6" fillId="5" borderId="1" xfId="0" applyNumberFormat="1" applyFont="1" applyFill="1" applyBorder="1"/>
    <xf numFmtId="166" fontId="6" fillId="5" borderId="1" xfId="0" applyNumberFormat="1" applyFont="1" applyFill="1" applyBorder="1"/>
    <xf numFmtId="167" fontId="5" fillId="0" borderId="2" xfId="0" applyNumberFormat="1" applyFont="1" applyBorder="1"/>
    <xf numFmtId="164" fontId="6" fillId="5" borderId="1" xfId="0" applyNumberFormat="1" applyFont="1" applyFill="1" applyBorder="1"/>
    <xf numFmtId="168" fontId="5" fillId="0" borderId="2" xfId="0" applyNumberFormat="1" applyFont="1" applyBorder="1"/>
    <xf numFmtId="0" fontId="7" fillId="6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ec.gov/Archives/edgar/data/927628/000119312524039233/d772981d8k.htm" TargetMode="External"/><Relationship Id="rId2" Type="http://schemas.openxmlformats.org/officeDocument/2006/relationships/hyperlink" Target="https://www.sec.gov/Archives/edgar/data/927628/000119312524039233/d772981dex991.htm" TargetMode="External"/><Relationship Id="rId3" Type="http://schemas.openxmlformats.org/officeDocument/2006/relationships/hyperlink" Target="https://www.sec.gov/Archives/edgar/data/927628/000119312524039233/d772981dex992.htm" TargetMode="External"/><Relationship Id="rId4" Type="http://schemas.openxmlformats.org/officeDocument/2006/relationships/hyperlink" Target="https://www.sec.gov/Archives/edgar/data/927628/000119312525122059/d934475d8k.htm" TargetMode="External"/><Relationship Id="rId5" Type="http://schemas.openxmlformats.org/officeDocument/2006/relationships/hyperlink" Target="https://www.sec.gov/Archives/edgar/data/927628/000119312525122059/d934475dex9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0"/>
  <sheetViews>
    <sheetView showGridLines="0" tabSelected="1" workbookViewId="0">
      <pane ySplit="4" topLeftCell="A5" activePane="bottomLeft" state="frozen"/>
      <selection pane="bottomLeft"/>
    </sheetView>
  </sheetViews>
  <sheetFormatPr defaultRowHeight="15"/>
  <cols>
    <col min="1" max="1" width="34.7109375" customWidth="1"/>
    <col min="2" max="2" width="24.7109375" customWidth="1"/>
    <col min="3" max="3" width="44.7109375" customWidth="1"/>
  </cols>
  <sheetData>
    <row r="1" spans="1:3" ht="34" customHeight="1">
      <c r="A1" s="1" t="s">
        <v>0</v>
      </c>
      <c r="B1" s="1"/>
      <c r="C1" s="1"/>
    </row>
    <row r="2" spans="1:3" ht="32" customHeight="1">
      <c r="A2" s="2" t="s">
        <v>1</v>
      </c>
      <c r="B2" s="2"/>
      <c r="C2" s="2"/>
    </row>
    <row r="4" spans="1:3">
      <c r="A4" s="3" t="s">
        <v>2</v>
      </c>
      <c r="B4" s="3"/>
      <c r="C4" s="3"/>
    </row>
    <row r="5" spans="1:3" ht="32" customHeight="1">
      <c r="A5" s="4" t="s">
        <v>3</v>
      </c>
      <c r="B5" s="5">
        <v>35.3</v>
      </c>
      <c r="C5" s="6" t="s">
        <v>4</v>
      </c>
    </row>
    <row r="6" spans="1:3" ht="32" customHeight="1">
      <c r="A6" s="4" t="s">
        <v>5</v>
      </c>
      <c r="B6" s="7">
        <v>1.0192</v>
      </c>
      <c r="C6" s="6" t="s">
        <v>6</v>
      </c>
    </row>
    <row r="7" spans="1:3" ht="32" customHeight="1">
      <c r="A7" s="4" t="s">
        <v>7</v>
      </c>
      <c r="B7" s="8">
        <v>110.49</v>
      </c>
      <c r="C7" s="6" t="s">
        <v>8</v>
      </c>
    </row>
    <row r="8" spans="1:3" ht="32" customHeight="1">
      <c r="A8" s="4" t="s">
        <v>9</v>
      </c>
      <c r="B8" s="8">
        <v>139.86</v>
      </c>
      <c r="C8" s="6" t="s">
        <v>10</v>
      </c>
    </row>
    <row r="9" spans="1:3" ht="32" customHeight="1">
      <c r="A9" s="4" t="s">
        <v>11</v>
      </c>
      <c r="B9" s="9">
        <f>B8/B7-1</f>
        <v>0.26581591094216694</v>
      </c>
      <c r="C9" s="6" t="s">
        <v>12</v>
      </c>
    </row>
    <row r="10" spans="1:3" ht="32" customHeight="1">
      <c r="A10" s="4" t="s">
        <v>13</v>
      </c>
      <c r="B10" s="10">
        <f>B8/B6</f>
        <v>137.22527472527472</v>
      </c>
      <c r="C10" s="6" t="s">
        <v>14</v>
      </c>
    </row>
    <row r="11" spans="1:3" ht="32" customHeight="1">
      <c r="A11" s="4" t="s">
        <v>15</v>
      </c>
      <c r="B11" s="11">
        <v>0.6</v>
      </c>
      <c r="C11" s="6" t="s">
        <v>16</v>
      </c>
    </row>
    <row r="12" spans="1:3" ht="32" customHeight="1">
      <c r="A12" s="4" t="s">
        <v>17</v>
      </c>
      <c r="B12" s="11">
        <v>0.4</v>
      </c>
      <c r="C12" s="6" t="s">
        <v>16</v>
      </c>
    </row>
    <row r="13" spans="1:3" ht="32" customHeight="1">
      <c r="A13" s="4" t="s">
        <v>18</v>
      </c>
      <c r="B13" s="9">
        <f>B11+B12</f>
        <v>1.0</v>
      </c>
      <c r="C13" s="6" t="s">
        <v>19</v>
      </c>
    </row>
    <row r="15" spans="1:3">
      <c r="A15" s="3" t="s">
        <v>20</v>
      </c>
      <c r="B15" s="3"/>
      <c r="C15" s="3"/>
    </row>
    <row r="16" spans="1:3" ht="34" customHeight="1">
      <c r="A16" s="4" t="s">
        <v>21</v>
      </c>
      <c r="B16" s="5">
        <v>1.5</v>
      </c>
      <c r="C16" s="6" t="s">
        <v>22</v>
      </c>
    </row>
    <row r="17" spans="1:3" ht="34" customHeight="1">
      <c r="A17" s="4" t="s">
        <v>23</v>
      </c>
      <c r="B17" s="5">
        <v>1.2</v>
      </c>
      <c r="C17" s="6" t="s">
        <v>22</v>
      </c>
    </row>
    <row r="18" spans="1:3" ht="34" customHeight="1">
      <c r="A18" s="4" t="s">
        <v>24</v>
      </c>
      <c r="B18" s="12">
        <f>B16+B17</f>
        <v>2.7</v>
      </c>
      <c r="C18" s="6" t="s">
        <v>25</v>
      </c>
    </row>
    <row r="19" spans="1:3" ht="34" customHeight="1">
      <c r="A19" s="4" t="s">
        <v>26</v>
      </c>
      <c r="B19" s="9">
        <f>B16/B18</f>
        <v>0.5555555555555555</v>
      </c>
      <c r="C19" s="6" t="s">
        <v>27</v>
      </c>
    </row>
    <row r="20" spans="1:3" ht="34" customHeight="1">
      <c r="A20" s="4" t="s">
        <v>28</v>
      </c>
      <c r="B20" s="9">
        <f>B17/B18</f>
        <v>0.4444444444444444</v>
      </c>
      <c r="C20" s="6" t="s">
        <v>27</v>
      </c>
    </row>
    <row r="21" spans="1:3" ht="34" customHeight="1">
      <c r="A21" s="4" t="s">
        <v>29</v>
      </c>
      <c r="B21" s="6" t="s">
        <v>30</v>
      </c>
      <c r="C21" s="6" t="s">
        <v>31</v>
      </c>
    </row>
    <row r="22" spans="1:3" ht="34" customHeight="1">
      <c r="A22" s="4" t="s">
        <v>32</v>
      </c>
      <c r="B22" s="11">
        <v>0.16</v>
      </c>
      <c r="C22" s="6" t="s">
        <v>33</v>
      </c>
    </row>
    <row r="23" spans="1:3" ht="34" customHeight="1">
      <c r="A23" s="4" t="s">
        <v>34</v>
      </c>
      <c r="B23" s="6" t="s">
        <v>35</v>
      </c>
      <c r="C23" s="6" t="s">
        <v>36</v>
      </c>
    </row>
    <row r="25" spans="1:3">
      <c r="A25" s="3" t="s">
        <v>37</v>
      </c>
      <c r="B25" s="3"/>
      <c r="C25" s="3"/>
    </row>
    <row r="26" spans="1:3" ht="32" customHeight="1">
      <c r="A26" s="4" t="s">
        <v>38</v>
      </c>
      <c r="B26" s="13">
        <v>45795</v>
      </c>
      <c r="C26" s="6" t="s">
        <v>39</v>
      </c>
    </row>
    <row r="28" spans="1:3">
      <c r="A28" s="14" t="s">
        <v>40</v>
      </c>
      <c r="B28" s="14"/>
      <c r="C28" s="14"/>
    </row>
    <row r="29" spans="1:3">
      <c r="A29" s="14"/>
      <c r="B29" s="14"/>
      <c r="C29" s="14"/>
    </row>
    <row r="30" spans="1:3">
      <c r="A30" s="14"/>
      <c r="B30" s="14"/>
      <c r="C30" s="14"/>
    </row>
  </sheetData>
  <mergeCells count="6">
    <mergeCell ref="A1:C1"/>
    <mergeCell ref="A2:C2"/>
    <mergeCell ref="A4:C4"/>
    <mergeCell ref="A15:C15"/>
    <mergeCell ref="A25:C25"/>
    <mergeCell ref="A28:C30"/>
  </mergeCells>
  <pageMargins left="0.3" right="0.3" top="0.5" bottom="0.5" header="0.3" footer="0.3"/>
  <pageSetup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18.7109375" customWidth="1"/>
    <col min="2" max="3" width="24.7109375" customWidth="1"/>
    <col min="4" max="4" width="58.7109375" customWidth="1"/>
  </cols>
  <sheetData>
    <row r="1" spans="1:4">
      <c r="A1" s="1" t="s">
        <v>41</v>
      </c>
      <c r="B1" s="1"/>
      <c r="C1" s="1"/>
      <c r="D1" s="1"/>
    </row>
    <row r="2" spans="1:4" ht="32" customHeight="1">
      <c r="A2" s="2" t="s">
        <v>42</v>
      </c>
      <c r="B2" s="2"/>
      <c r="C2" s="2"/>
      <c r="D2" s="2"/>
    </row>
    <row r="4" spans="1:4">
      <c r="A4" s="15" t="s">
        <v>43</v>
      </c>
      <c r="B4" s="15" t="s">
        <v>44</v>
      </c>
      <c r="C4" s="15" t="s">
        <v>45</v>
      </c>
      <c r="D4" s="15" t="s">
        <v>46</v>
      </c>
    </row>
    <row r="5" spans="1:4">
      <c r="A5" s="11">
        <v>-0.2</v>
      </c>
      <c r="B5" s="10">
        <f>'Deal Overview'!$B$10*(1+A5)</f>
        <v>109.78021978021978</v>
      </c>
      <c r="C5" s="10">
        <f>B5*'Deal Overview'!$B$6</f>
        <v>111.88800000000002</v>
      </c>
      <c r="D5" s="9">
        <f>C5/'Deal Overview'!$B$7-1</f>
        <v>0.012652728753733689</v>
      </c>
    </row>
    <row r="6" spans="1:4">
      <c r="A6" s="11">
        <v>-0.1</v>
      </c>
      <c r="B6" s="10">
        <f>'Deal Overview'!$B$10*(1+A6)</f>
        <v>123.50274725274724</v>
      </c>
      <c r="C6" s="10">
        <f>B6*'Deal Overview'!$B$6</f>
        <v>125.874</v>
      </c>
      <c r="D6" s="9">
        <f>C6/'Deal Overview'!$B$7-1</f>
        <v>0.13923431984794998</v>
      </c>
    </row>
    <row r="7" spans="1:4">
      <c r="A7" s="11">
        <v>0</v>
      </c>
      <c r="B7" s="10">
        <f>'Deal Overview'!$B$10*(1+A7)</f>
        <v>137.22527472527472</v>
      </c>
      <c r="C7" s="10">
        <f>B7*'Deal Overview'!$B$6</f>
        <v>139.86</v>
      </c>
      <c r="D7" s="9">
        <f>C7/'Deal Overview'!$B$7-1</f>
        <v>0.26581591094216694</v>
      </c>
    </row>
    <row r="8" spans="1:4">
      <c r="A8" s="11">
        <v>0.1</v>
      </c>
      <c r="B8" s="10">
        <f>'Deal Overview'!$B$10*(1+A8)</f>
        <v>150.9478021978022</v>
      </c>
      <c r="C8" s="10">
        <f>B8*'Deal Overview'!$B$6</f>
        <v>153.846</v>
      </c>
      <c r="D8" s="9">
        <f>C8/'Deal Overview'!$B$7-1</f>
        <v>0.39239750203638346</v>
      </c>
    </row>
    <row r="9" spans="1:4">
      <c r="A9" s="11">
        <v>0.2</v>
      </c>
      <c r="B9" s="10">
        <f>'Deal Overview'!$B$10*(1+A9)</f>
        <v>164.67032967032966</v>
      </c>
      <c r="C9" s="10">
        <f>B9*'Deal Overview'!$B$6</f>
        <v>167.83200000000002</v>
      </c>
      <c r="D9" s="9">
        <f>C9/'Deal Overview'!$B$7-1</f>
        <v>0.5189790931306004</v>
      </c>
    </row>
    <row r="11" spans="1:4">
      <c r="A11" s="14" t="s">
        <v>47</v>
      </c>
      <c r="B11" s="14"/>
      <c r="C11" s="14"/>
      <c r="D11" s="14"/>
    </row>
    <row r="12" spans="1:4">
      <c r="A12" s="14"/>
      <c r="B12" s="14"/>
      <c r="C12" s="14"/>
      <c r="D12" s="14"/>
    </row>
    <row r="13" spans="1:4">
      <c r="A13" s="14"/>
      <c r="B13" s="14"/>
      <c r="C13" s="14"/>
      <c r="D13" s="14"/>
    </row>
  </sheetData>
  <mergeCells count="3">
    <mergeCell ref="A1:D1"/>
    <mergeCell ref="A2:D2"/>
    <mergeCell ref="A11:D13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1"/>
  <sheetViews>
    <sheetView showGridLines="0" workbookViewId="0"/>
  </sheetViews>
  <sheetFormatPr defaultRowHeight="15"/>
  <cols>
    <col min="1" max="1" width="20.7109375" customWidth="1"/>
    <col min="2" max="2" width="27.7109375" customWidth="1"/>
    <col min="3" max="3" width="66.7109375" customWidth="1"/>
    <col min="4" max="4" width="52.7109375" customWidth="1"/>
  </cols>
  <sheetData>
    <row r="1" spans="1:4">
      <c r="A1" s="1" t="s">
        <v>48</v>
      </c>
      <c r="B1" s="1"/>
      <c r="C1" s="1"/>
      <c r="D1" s="1"/>
    </row>
    <row r="2" spans="1:4" ht="30" customHeight="1">
      <c r="A2" s="2" t="s">
        <v>49</v>
      </c>
      <c r="B2" s="2"/>
      <c r="C2" s="2"/>
      <c r="D2" s="2"/>
    </row>
    <row r="4" spans="1:4">
      <c r="A4" s="15" t="s">
        <v>50</v>
      </c>
      <c r="B4" s="15" t="s">
        <v>51</v>
      </c>
      <c r="C4" s="15" t="s">
        <v>52</v>
      </c>
      <c r="D4" s="15" t="s">
        <v>53</v>
      </c>
    </row>
    <row r="5" spans="1:4" ht="46" customHeight="1">
      <c r="A5" s="16" t="s">
        <v>54</v>
      </c>
      <c r="B5" s="16" t="s">
        <v>55</v>
      </c>
      <c r="C5" s="17" t="s">
        <v>56</v>
      </c>
      <c r="D5" s="16" t="s">
        <v>57</v>
      </c>
    </row>
    <row r="6" spans="1:4" ht="46" customHeight="1">
      <c r="A6" s="16" t="s">
        <v>54</v>
      </c>
      <c r="B6" s="16" t="s">
        <v>58</v>
      </c>
      <c r="C6" s="17" t="s">
        <v>59</v>
      </c>
      <c r="D6" s="16" t="s">
        <v>60</v>
      </c>
    </row>
    <row r="7" spans="1:4" ht="46" customHeight="1">
      <c r="A7" s="16" t="s">
        <v>54</v>
      </c>
      <c r="B7" s="16" t="s">
        <v>61</v>
      </c>
      <c r="C7" s="17" t="s">
        <v>62</v>
      </c>
      <c r="D7" s="16" t="s">
        <v>63</v>
      </c>
    </row>
    <row r="8" spans="1:4" ht="46" customHeight="1">
      <c r="A8" s="16" t="s">
        <v>64</v>
      </c>
      <c r="B8" s="16" t="s">
        <v>65</v>
      </c>
      <c r="C8" s="17" t="s">
        <v>66</v>
      </c>
      <c r="D8" s="16" t="s">
        <v>67</v>
      </c>
    </row>
    <row r="9" spans="1:4" ht="46" customHeight="1">
      <c r="A9" s="16" t="s">
        <v>68</v>
      </c>
      <c r="B9" s="16" t="s">
        <v>69</v>
      </c>
      <c r="C9" s="17" t="s">
        <v>70</v>
      </c>
      <c r="D9" s="16" t="s">
        <v>71</v>
      </c>
    </row>
    <row r="12" spans="1:4">
      <c r="A12" s="4" t="s">
        <v>72</v>
      </c>
      <c r="B12" s="6" t="s">
        <v>68</v>
      </c>
      <c r="C12" s="6" t="s">
        <v>73</v>
      </c>
      <c r="D12" s="6"/>
    </row>
    <row r="14" spans="1:4">
      <c r="A14" s="4" t="s">
        <v>74</v>
      </c>
      <c r="B14" s="6" t="s">
        <v>75</v>
      </c>
      <c r="C14" s="6" t="s">
        <v>76</v>
      </c>
      <c r="D14" s="6"/>
    </row>
    <row r="17" spans="1:4">
      <c r="A17" s="14" t="s">
        <v>77</v>
      </c>
      <c r="B17" s="14"/>
      <c r="C17" s="14"/>
      <c r="D17" s="14"/>
    </row>
    <row r="18" spans="1:4">
      <c r="A18" s="14"/>
      <c r="B18" s="14"/>
      <c r="C18" s="14"/>
      <c r="D18" s="14"/>
    </row>
    <row r="19" spans="1:4">
      <c r="A19" s="14"/>
      <c r="B19" s="14"/>
      <c r="C19" s="14"/>
      <c r="D19" s="14"/>
    </row>
    <row r="20" spans="1:4">
      <c r="A20" s="14"/>
      <c r="B20" s="14"/>
      <c r="C20" s="14"/>
      <c r="D20" s="14"/>
    </row>
    <row r="21" spans="1:4">
      <c r="A21" s="14"/>
      <c r="B21" s="14"/>
      <c r="C21" s="14"/>
      <c r="D21" s="14"/>
    </row>
  </sheetData>
  <mergeCells count="5">
    <mergeCell ref="A1:D1"/>
    <mergeCell ref="A2:D2"/>
    <mergeCell ref="C12:D12"/>
    <mergeCell ref="C14:D14"/>
    <mergeCell ref="A17:D21"/>
  </mergeCells>
  <hyperlinks>
    <hyperlink ref="C5" r:id="rId1"/>
    <hyperlink ref="C6" r:id="rId2"/>
    <hyperlink ref="C7" r:id="rId3"/>
    <hyperlink ref="C8" r:id="rId4"/>
    <hyperlink ref="C9" r:id="rId5"/>
  </hyperlinks>
  <pageMargins left="0.7" right="0.7" top="0.75" bottom="0.75" header="0.3" footer="0.3"/>
  <pageSetup fitToHeight="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Deal Overview</vt:lpstr>
      <vt:lpstr>Exchange Sensitivity</vt:lpstr>
      <vt:lpstr>Sources &amp; Limits</vt:lpstr>
    </vt:vector>
  </TitlesOfParts>
  <Company>Educational portfolio work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Capital One–Discover Transaction Mechanics</dc:title>
  <dc:subject>Historical educational transaction analysis using public SEC filings</dc:subject>
  <dc:creator>Dev Amit Pandya</dc:creator>
  <dc:description>Prepared July 28, 2026. Historical public transaction; not investment advice.</dc:description>
  <cp:lastModifiedBy>Dev Amit Pandya</cp:lastModifiedBy>
  <dcterms:created xsi:type="dcterms:W3CDTF">2026-07-29T00:37:32Z</dcterms:created>
  <dcterms:modified xsi:type="dcterms:W3CDTF">2026-07-29T00:37:32Z</dcterms:modified>
</cp:coreProperties>
</file>